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childandfamily-my.sharepoint.com/personal/maryk_childandfamily_org/Documents/A-1 - Continuum of Care Records/A-1 CONTINUUM OF CARE (CoC)/2-2025 CoC HUD NOFO/"/>
    </mc:Choice>
  </mc:AlternateContent>
  <xr:revisionPtr revIDLastSave="0" documentId="8_{2AF864D1-7045-4537-94ED-433D081671A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Threshold" sheetId="5" r:id="rId1"/>
    <sheet name="TH" sheetId="6" r:id="rId2"/>
    <sheet name="SSO" sheetId="7" r:id="rId3"/>
    <sheet name="SO" sheetId="8" r:id="rId4"/>
    <sheet name="CE" sheetId="9" r:id="rId5"/>
    <sheet name="PSH" sheetId="10" r:id="rId6"/>
    <sheet name="HMIS" sheetId="11" r:id="rId7"/>
    <sheet name="Application" sheetId="2" r:id="rId8"/>
    <sheet name="Scoring Weights" sheetId="1" r:id="rId9"/>
    <sheet name="Aggregation" sheetId="4" r:id="rId10"/>
    <sheet name="Dashboard" sheetId="3" r:id="rId11"/>
  </sheets>
  <externalReferences>
    <externalReference r:id="rId1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4" l="1"/>
  <c r="F8" i="4"/>
  <c r="E8" i="4"/>
  <c r="B27" i="3" s="1"/>
  <c r="D8" i="4"/>
  <c r="H8" i="4" s="1"/>
  <c r="C8" i="4"/>
  <c r="B25" i="3" s="1"/>
  <c r="H7" i="4"/>
  <c r="H6" i="4"/>
  <c r="H5" i="4"/>
  <c r="H4" i="4"/>
  <c r="H3" i="4"/>
  <c r="B29" i="3"/>
  <c r="B28" i="3"/>
  <c r="B20" i="3"/>
  <c r="B17" i="3"/>
  <c r="A17" i="3"/>
  <c r="B16" i="3"/>
  <c r="A16" i="3"/>
  <c r="B15" i="3"/>
  <c r="A15" i="3"/>
  <c r="B14" i="3"/>
  <c r="A14" i="3"/>
  <c r="B13" i="3"/>
  <c r="A13" i="3"/>
  <c r="B9" i="3"/>
  <c r="A9" i="3"/>
  <c r="B8" i="3"/>
  <c r="A8" i="3"/>
  <c r="B7" i="3"/>
  <c r="A7" i="3"/>
  <c r="B6" i="3"/>
  <c r="A6" i="3"/>
  <c r="B5" i="3"/>
  <c r="A5" i="3"/>
  <c r="D7" i="1"/>
  <c r="D6" i="1"/>
  <c r="D5" i="1"/>
  <c r="D4" i="1"/>
  <c r="D3" i="1"/>
  <c r="D8" i="1" l="1"/>
  <c r="B26" i="3"/>
</calcChain>
</file>

<file path=xl/sharedStrings.xml><?xml version="1.0" encoding="utf-8"?>
<sst xmlns="http://schemas.openxmlformats.org/spreadsheetml/2006/main" count="197" uniqueCount="159">
  <si>
    <t>Instructions: Enter raw scores (0–100) for each section in column C. Weighted scores will calculate automatically. Total Score is at the bottom.</t>
  </si>
  <si>
    <t>Section</t>
  </si>
  <si>
    <t>Weight (%)</t>
  </si>
  <si>
    <t>Raw Score (0–100)</t>
  </si>
  <si>
    <t>Weighted Score</t>
  </si>
  <si>
    <t>Project Design &amp; Alignment</t>
  </si>
  <si>
    <t>Project Access &amp; Equity</t>
  </si>
  <si>
    <t>Financials &amp; Cost Effectiveness</t>
  </si>
  <si>
    <t>Performance Outcomes &amp; Data Quality</t>
  </si>
  <si>
    <t>Organizational Capacity &amp; Partnerships</t>
  </si>
  <si>
    <t>Total Score</t>
  </si>
  <si>
    <t>Detailed Scoring Rubric</t>
  </si>
  <si>
    <t>Project Design &amp; Alignment (30%)</t>
  </si>
  <si>
    <t>• Mission clearly addresses target population needs using data.</t>
  </si>
  <si>
    <t>• Aligns with CRHC priorities and HUD NOFO goals.</t>
  </si>
  <si>
    <t>• Incorporates input from persons with lived experience.</t>
  </si>
  <si>
    <t>• Uses evidence-based methods for assessment and assistance.</t>
  </si>
  <si>
    <t>• Includes a detailed implementation plan with timelines.</t>
  </si>
  <si>
    <t>• 90–100: Fully meets all criteria with strong evidence and clarity.</t>
  </si>
  <si>
    <t>• 70–89: Meets most criteria; minor gaps in detail or evidence.</t>
  </si>
  <si>
    <t>• 50–69: Limited alignment or unclear implementation plan.</t>
  </si>
  <si>
    <t>• Below 50: Does not demonstrate alignment or lacks detail.</t>
  </si>
  <si>
    <t>• Eligibility requirements for participation.</t>
  </si>
  <si>
    <t>• Strategies to engage individuals with high-acuity needs.</t>
  </si>
  <si>
    <t>• Strategies to reach households with highest needs.</t>
  </si>
  <si>
    <t>• Exit process and criteria.</t>
  </si>
  <si>
    <t>• 90–100: Comprehensive strategies and clear equity plan.</t>
  </si>
  <si>
    <t>• 70–89: Adequate strategies; minor gaps.</t>
  </si>
  <si>
    <t>• Below 70: Limited or unclear strategies.</t>
  </si>
  <si>
    <t>Financials &amp; Cost Effectiveness (20%)</t>
  </si>
  <si>
    <t>• Budget aligns with Fair Market Rent.</t>
  </si>
  <si>
    <t>• Match and leverage plans provided (≥25% match).</t>
  </si>
  <si>
    <t>• Reasonable per-household cost.</t>
  </si>
  <si>
    <t>• Sustainability strategies outlined.</t>
  </si>
  <si>
    <t>• 90–100: Detailed, realistic budget and sustainability plan.</t>
  </si>
  <si>
    <t>• 70–89: Budget reasonable but lacks detail in sustainability.</t>
  </si>
  <si>
    <t>• Below 70: Missing match/leverage or unrealistic costs.</t>
  </si>
  <si>
    <t>• Clear, measurable goals (referrals, enrollments, exits to housing).</t>
  </si>
  <si>
    <t>• Data collection and HMIS compliance.</t>
  </si>
  <si>
    <t>• Strategies for improving participant outcomes.</t>
  </si>
  <si>
    <t>• 90–100: Comprehensive goals and strong data plan.</t>
  </si>
  <si>
    <t>• 70–89: Goals present but lack specificity or data strategy.</t>
  </si>
  <si>
    <t>• Below 70: Weak or missing performance measures.</t>
  </si>
  <si>
    <t>Organizational Capacity &amp; Partnerships (15%)</t>
  </si>
  <si>
    <t>• Demonstrated experience with target population.</t>
  </si>
  <si>
    <t>• Adequate staffing and training.</t>
  </si>
  <si>
    <t>• History of managing federal funds.</t>
  </si>
  <si>
    <t>• Partnerships for safety, healthcare, and mainstream resources.</t>
  </si>
  <si>
    <t>• 90–100: Strong capacity and partnerships with documented success.</t>
  </si>
  <si>
    <t>• 70–89: Adequate capacity; partnerships need strengthening.</t>
  </si>
  <si>
    <t>• Below 70: Limited experience or unclear partnerships.</t>
  </si>
  <si>
    <t>Evaluator Dashboard</t>
  </si>
  <si>
    <t>This dashboard visualizes section weighted scores from the Scoring Template sheet. Enter raw scores in the Scoring Template; charts update automatically.</t>
  </si>
  <si>
    <t>Average Weighted Scores by Section</t>
  </si>
  <si>
    <t>Project Design</t>
  </si>
  <si>
    <t>Access &amp; Equity</t>
  </si>
  <si>
    <t>Financials</t>
  </si>
  <si>
    <t>Performance Outcomes</t>
  </si>
  <si>
    <t>Org Capacity</t>
  </si>
  <si>
    <t>Multi-Reviewer Aggregation (up to 5 reviewers). Enter raw scores per reviewer; averages and weighted totals compute automatically.</t>
  </si>
  <si>
    <t>Reviewer Name</t>
  </si>
  <si>
    <t>Date</t>
  </si>
  <si>
    <t>Project Design (Raw)</t>
  </si>
  <si>
    <t>Access &amp; Equity (Raw)</t>
  </si>
  <si>
    <t>Financials (Raw)</t>
  </si>
  <si>
    <t>Performance Outcomes (Raw)</t>
  </si>
  <si>
    <t>Org Capacity (Raw)</t>
  </si>
  <si>
    <t>Total Weighted</t>
  </si>
  <si>
    <t>AVERAGES</t>
  </si>
  <si>
    <t>Criteria</t>
  </si>
  <si>
    <t>Evidence provided</t>
  </si>
  <si>
    <t>Applicants must meet all threshold requirements to advance to merit review. If one or more requirements is not met, the applicant is not eligible for funding.</t>
  </si>
  <si>
    <t>Criteria Met (Y/N)</t>
  </si>
  <si>
    <t>501(c)(3) status</t>
  </si>
  <si>
    <t>Acceptable evidence</t>
  </si>
  <si>
    <t>Copy of the IRS-990</t>
  </si>
  <si>
    <t xml:space="preserve">Board Roster </t>
  </si>
  <si>
    <t>Agency letter; org chart</t>
  </si>
  <si>
    <t>Registration in Systems of Award Management (SAMS)</t>
  </si>
  <si>
    <t>Valid UEI in SAMs</t>
  </si>
  <si>
    <t>Compliance with Federal and State agencies</t>
  </si>
  <si>
    <t>No oustanding or deliquence debt; not barred or suspended from doing business</t>
  </si>
  <si>
    <t>Accounting and Financial Management capacity</t>
  </si>
  <si>
    <t>Experience administering gov funds or funds from private resources</t>
  </si>
  <si>
    <t>Disclosure of violations of Federal Criminal law</t>
  </si>
  <si>
    <t>Participation in Coordinated Entry</t>
  </si>
  <si>
    <t>Engagement in religious activities</t>
  </si>
  <si>
    <t xml:space="preserve">Plans to use funds to support or engage in any explicitly religious activities. CoC funds cannot be spent on religious activities nor can participation be mandated. </t>
  </si>
  <si>
    <t>Involuntary family separation</t>
  </si>
  <si>
    <t>Discrimination Policy</t>
  </si>
  <si>
    <t>Project does not subsidize or facilitate racial preferences or other forms of illegal discrimination.</t>
  </si>
  <si>
    <t>Cerficiation statement regarding any violations involving fraud, bribery, or gratuity</t>
  </si>
  <si>
    <t xml:space="preserve">Project accepts all families; age (under 18) and gender of a child cannot be basis to deny participation. </t>
  </si>
  <si>
    <t xml:space="preserve">Use of HMIS or comparable database for DV </t>
  </si>
  <si>
    <t>Commitment to HMIS policies and procedures; comparable database identified</t>
  </si>
  <si>
    <t>Scoring Guide</t>
  </si>
  <si>
    <t>Commitment to CE policies and procedures or letter of confirmation from CRHC provider</t>
  </si>
  <si>
    <t>THRESHOLD REVIEW: Applicant Eligibility</t>
  </si>
  <si>
    <t>Notes for Scoring</t>
  </si>
  <si>
    <t>Possible Points</t>
  </si>
  <si>
    <t>Transitional Housing: Threshold Review</t>
  </si>
  <si>
    <t>New TH projects must receive at least 7 out of 10 points</t>
  </si>
  <si>
    <t>Support Services</t>
  </si>
  <si>
    <t>Provide or partner with orgs to provide eligible support services necessary to assist in obtaining and maintaining housing</t>
  </si>
  <si>
    <t>Experience</t>
  </si>
  <si>
    <t>Demonstrate prior experience assisting homeless individuals or families exit homelessness within 24 months</t>
  </si>
  <si>
    <t>Outcomes</t>
  </si>
  <si>
    <t xml:space="preserve">50% of participants exit to permanent housing within 24 months and exit with employment income </t>
  </si>
  <si>
    <t>Rescources</t>
  </si>
  <si>
    <t>Project supplemented with mainstream resources (e.g., Medicare, Medicaid, SSI, or SNAP)</t>
  </si>
  <si>
    <t>Service Requirement</t>
  </si>
  <si>
    <t xml:space="preserve">Require participants to take part in services </t>
  </si>
  <si>
    <t>Cost-effective</t>
  </si>
  <si>
    <t>Average cost per household is reasonable</t>
  </si>
  <si>
    <t>Must be necessary to achieve self-sufficiency; perform annual assessment of partcipant need</t>
  </si>
  <si>
    <t>Service Engagement</t>
  </si>
  <si>
    <t>Strategy to engage those who do not traditionally engage with supportive services</t>
  </si>
  <si>
    <t>Services are cost-effective</t>
  </si>
  <si>
    <t>New SSO projects must receive 4 out of 5 points</t>
  </si>
  <si>
    <t>Partnership</t>
  </si>
  <si>
    <t>History of assistaning and partnering with first responders and law enforcement</t>
  </si>
  <si>
    <t xml:space="preserve">Support Service Only Project: Threshold Review </t>
  </si>
  <si>
    <t>Project provides 40 hours (can be reduced for participant employment hours) per week of customized services for participants under 62 years or who have physical disability/impairment or developmental disability</t>
  </si>
  <si>
    <t>Accessible</t>
  </si>
  <si>
    <t xml:space="preserve">Easily available and reachable for all persons seeking assistance, including those with disabilities </t>
  </si>
  <si>
    <t>Advertising</t>
  </si>
  <si>
    <t xml:space="preserve">Demonstrated strategy to reach househoulds with the highest needs. </t>
  </si>
  <si>
    <t>Assessment</t>
  </si>
  <si>
    <t>Use of standardized assessment process</t>
  </si>
  <si>
    <t>Referrals</t>
  </si>
  <si>
    <t xml:space="preserve">Participants are directed to housing and services that fit their needs </t>
  </si>
  <si>
    <t>New CE projects must receive 3 out of 4 points</t>
  </si>
  <si>
    <t xml:space="preserve">Coordinated Entry Project: Threshold Review </t>
  </si>
  <si>
    <t>Type</t>
  </si>
  <si>
    <t>Number and configuration of units fits needs of participants</t>
  </si>
  <si>
    <t>Supports offered ensure participants succesfully obtain and retain housing that fits their needs.</t>
  </si>
  <si>
    <t>Special Populations</t>
  </si>
  <si>
    <t>Serve the elderly and/or those with physical disability/impairment or developmental disability</t>
  </si>
  <si>
    <t>Average cost per household is consistent with the target population</t>
  </si>
  <si>
    <t xml:space="preserve">Street Outreach Project: Threshold Review </t>
  </si>
  <si>
    <t xml:space="preserve">Permanent Housing Project: Threshold Review </t>
  </si>
  <si>
    <t>Implementation</t>
  </si>
  <si>
    <t>Funds are used to support use in CoC as proactive case management tool to promote treatment and recovery</t>
  </si>
  <si>
    <t>HMIS Standards</t>
  </si>
  <si>
    <t>Collects data set forth in HMIS Data Standards</t>
  </si>
  <si>
    <t xml:space="preserve">Uniquify </t>
  </si>
  <si>
    <t>Ability of HMIS to un-duplicate client records</t>
  </si>
  <si>
    <t>Reporting</t>
  </si>
  <si>
    <t>Production of required reports (e.g., APR, quarterly reports, CAPER/ESG, etc.)</t>
  </si>
  <si>
    <t xml:space="preserve">HMIS Project: Threshold Review </t>
  </si>
  <si>
    <t>New HMIS projects must receive 3 out of 4 points</t>
  </si>
  <si>
    <t>New PH projects must receive 4 out of 6 points</t>
  </si>
  <si>
    <t>New SO projects must receive 5 out of 6 points</t>
  </si>
  <si>
    <t xml:space="preserve">Experience </t>
  </si>
  <si>
    <t>Applicant has experience succesfully providing outreach helping people exit Category 1 homelessness</t>
  </si>
  <si>
    <t>Application Scoring Guide</t>
  </si>
  <si>
    <t>Project Access &amp; Equity (10%)</t>
  </si>
  <si>
    <t>• Performance measures returns to homelessness, increase to employment income, and required support services</t>
  </si>
  <si>
    <t>Performance Outcomes &amp; Data Quality (25%)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</si>
</sst>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FFFFFF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2" borderId="0" xfId="0" applyFont="1" applyFill="1" applyAlignment="1">
      <alignment horizontal="center"/>
    </xf>
    <xf numFmtId="0" fontId="1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right"/>
    </xf>
    <xf numFmtId="0" fontId="0" fillId="3" borderId="4" xfId="0" applyFill="1" applyBorder="1"/>
    <xf numFmtId="0" fontId="0" fillId="0" borderId="4" xfId="0" applyBorder="1"/>
    <xf numFmtId="0" fontId="0" fillId="0" borderId="3" xfId="0" applyBorder="1"/>
    <xf numFmtId="0" fontId="0" fillId="4" borderId="3" xfId="0" applyFill="1" applyBorder="1"/>
    <xf numFmtId="0" fontId="0" fillId="4" borderId="4" xfId="0" applyFill="1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/>
    <xf numFmtId="0" fontId="0" fillId="0" borderId="2" xfId="0" applyBorder="1"/>
    <xf numFmtId="0" fontId="0" fillId="3" borderId="3" xfId="0" applyFill="1" applyBorder="1" applyAlignment="1">
      <alignment wrapText="1"/>
    </xf>
    <xf numFmtId="0" fontId="0" fillId="3" borderId="0" xfId="0" applyFill="1" applyAlignment="1">
      <alignment wrapText="1"/>
    </xf>
    <xf numFmtId="0" fontId="0" fillId="3" borderId="0" xfId="0" applyFill="1"/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/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/>
    <xf numFmtId="0" fontId="0" fillId="0" borderId="10" xfId="0" applyBorder="1"/>
    <xf numFmtId="0" fontId="0" fillId="0" borderId="12" xfId="0" applyBorder="1"/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3" borderId="10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 wrapText="1"/>
    </xf>
    <xf numFmtId="0" fontId="7" fillId="3" borderId="11" xfId="0" applyFont="1" applyFill="1" applyBorder="1" applyAlignment="1">
      <alignment horizontal="center"/>
    </xf>
    <xf numFmtId="0" fontId="9" fillId="0" borderId="10" xfId="0" applyFont="1" applyBorder="1" applyAlignment="1">
      <alignment horizontal="left" wrapText="1"/>
    </xf>
    <xf numFmtId="0" fontId="9" fillId="0" borderId="9" xfId="0" applyFont="1" applyBorder="1" applyAlignment="1">
      <alignment horizontal="left" wrapText="1"/>
    </xf>
    <xf numFmtId="0" fontId="9" fillId="0" borderId="11" xfId="0" applyFont="1" applyBorder="1" applyAlignment="1">
      <alignment horizontal="center" vertical="center"/>
    </xf>
    <xf numFmtId="0" fontId="11" fillId="3" borderId="3" xfId="0" applyFont="1" applyFill="1" applyBorder="1"/>
    <xf numFmtId="0" fontId="11" fillId="3" borderId="4" xfId="0" applyFont="1" applyFill="1" applyBorder="1"/>
    <xf numFmtId="0" fontId="10" fillId="0" borderId="0" xfId="0" applyFont="1"/>
    <xf numFmtId="0" fontId="0" fillId="0" borderId="3" xfId="0" applyBorder="1" applyAlignment="1">
      <alignment wrapText="1"/>
    </xf>
    <xf numFmtId="49" fontId="0" fillId="0" borderId="9" xfId="0" applyNumberFormat="1" applyBorder="1"/>
    <xf numFmtId="49" fontId="0" fillId="0" borderId="9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/>
    <xf numFmtId="0" fontId="0" fillId="0" borderId="0" xfId="0" applyAlignment="1">
      <alignment horizontal="center" wrapText="1"/>
    </xf>
  </cellXfs>
  <cellStyles count="1">
    <cellStyle name="Normal" xfId="0" builtinId="0"/>
  </cellStyles>
  <dxfs count="9"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-0.24997711111789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Weighted Scores by Section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ln>
              <a:prstDash val="solid"/>
            </a:ln>
          </c:spPr>
          <c:invertIfNegative val="1"/>
          <c:cat>
            <c:numRef>
              <c:f>Dashboard!$A$5:$A$9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Dashboard!$B$5:$B$9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1C-4297-ADFA-3BF468614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Section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Score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Section Weights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spPr>
            <a:ln>
              <a:prstDash val="solid"/>
            </a:ln>
          </c:spPr>
          <c:cat>
            <c:numRef>
              <c:f>Dashboard!$A$13:$A$17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Dashboard!$B$13:$B$17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49-4239-8100-6FE14CC9D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Average Weighted Scores (All Reviewers)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ln>
              <a:prstDash val="solid"/>
            </a:ln>
          </c:spPr>
          <c:invertIfNegative val="1"/>
          <c:cat>
            <c:strRef>
              <c:f>Dashboard!$A$25:$A$29</c:f>
              <c:strCache>
                <c:ptCount val="5"/>
                <c:pt idx="0">
                  <c:v>Project Design</c:v>
                </c:pt>
                <c:pt idx="1">
                  <c:v>Access &amp; Equity</c:v>
                </c:pt>
                <c:pt idx="2">
                  <c:v>Financials</c:v>
                </c:pt>
                <c:pt idx="3">
                  <c:v>Performance Outcomes</c:v>
                </c:pt>
                <c:pt idx="4">
                  <c:v>Org Capacity</c:v>
                </c:pt>
              </c:strCache>
            </c:strRef>
          </c:cat>
          <c:val>
            <c:numRef>
              <c:f>Dashboard!$B$25:$B$29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0E-4C8F-A7FC-01062F170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3</xdr:row>
      <xdr:rowOff>0</xdr:rowOff>
    </xdr:from>
    <xdr:ext cx="648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0</xdr:colOff>
      <xdr:row>15</xdr:row>
      <xdr:rowOff>0</xdr:rowOff>
    </xdr:from>
    <xdr:ext cx="3600000" cy="288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0</xdr:colOff>
      <xdr:row>23</xdr:row>
      <xdr:rowOff>0</xdr:rowOff>
    </xdr:from>
    <xdr:ext cx="5400000" cy="270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1A3349B-074A-4906-B5A6-A418FDFA77B1}" name="Table7" displayName="Table7" ref="A4:D15" totalsRowShown="0" headerRowDxfId="8">
  <autoFilter ref="A4:D15" xr:uid="{51A3349B-074A-4906-B5A6-A418FDFA77B1}"/>
  <tableColumns count="4">
    <tableColumn id="1" xr3:uid="{7C5AA74B-3AE7-49BB-B26A-60B66309AAF5}" name="Criteria" dataDxfId="7"/>
    <tableColumn id="5" xr3:uid="{D4AEBAD5-3191-4D6F-AB00-85F23DF89CBA}" name="Acceptable evidence" dataDxfId="6"/>
    <tableColumn id="2" xr3:uid="{CF01D170-D14A-44D5-85DE-025B496372AF}" name="Evidence provided" dataDxfId="5"/>
    <tableColumn id="4" xr3:uid="{B9045012-714B-4C8D-95CD-7D196966BFCD}" name="Criteria Met (Y/N)" dataDxfId="4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coringTable" displayName="ScoringTable" ref="A2:D8">
  <autoFilter ref="A2:D8" xr:uid="{00000000-0009-0000-0100-000001000000}"/>
  <tableColumns count="4">
    <tableColumn id="1" xr3:uid="{00000000-0010-0000-0000-000001000000}" name="Section"/>
    <tableColumn id="2" xr3:uid="{00000000-0010-0000-0000-000002000000}" name="Weight (%)"/>
    <tableColumn id="3" xr3:uid="{00000000-0010-0000-0000-000003000000}" name="Raw Score (0–100)"/>
    <tableColumn id="4" xr3:uid="{00000000-0010-0000-0000-000004000000}" name="Weighted Score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FF5A6-6CB2-4EF1-BC5E-DBB50DF582A6}">
  <dimension ref="A1:D15"/>
  <sheetViews>
    <sheetView zoomScaleNormal="100" workbookViewId="0">
      <selection activeCell="K11" sqref="K11"/>
    </sheetView>
  </sheetViews>
  <sheetFormatPr defaultRowHeight="14.4" x14ac:dyDescent="0.3"/>
  <cols>
    <col min="1" max="1" width="43.33203125" style="4" bestFit="1" customWidth="1"/>
    <col min="2" max="2" width="37.109375" style="4" customWidth="1"/>
    <col min="3" max="3" width="20" bestFit="1" customWidth="1"/>
    <col min="4" max="4" width="17.6640625" customWidth="1"/>
  </cols>
  <sheetData>
    <row r="1" spans="1:4" ht="21" x14ac:dyDescent="0.4">
      <c r="A1" s="42" t="s">
        <v>97</v>
      </c>
      <c r="B1" s="43"/>
      <c r="C1" s="43"/>
      <c r="D1" s="44"/>
    </row>
    <row r="2" spans="1:4" ht="15" customHeight="1" x14ac:dyDescent="0.4">
      <c r="A2" s="48"/>
      <c r="B2" s="49"/>
      <c r="C2" s="49"/>
      <c r="D2" s="50"/>
    </row>
    <row r="3" spans="1:4" ht="45.75" customHeight="1" x14ac:dyDescent="0.3">
      <c r="A3" s="45" t="s">
        <v>71</v>
      </c>
      <c r="B3" s="46"/>
      <c r="C3" s="46"/>
      <c r="D3" s="47"/>
    </row>
    <row r="4" spans="1:4" x14ac:dyDescent="0.3">
      <c r="A4" s="16" t="s">
        <v>69</v>
      </c>
      <c r="B4" s="17" t="s">
        <v>74</v>
      </c>
      <c r="C4" s="18" t="s">
        <v>70</v>
      </c>
      <c r="D4" s="7" t="s">
        <v>72</v>
      </c>
    </row>
    <row r="5" spans="1:4" x14ac:dyDescent="0.3">
      <c r="A5" s="20" t="s">
        <v>73</v>
      </c>
      <c r="B5" s="19" t="s">
        <v>75</v>
      </c>
      <c r="C5" s="39"/>
      <c r="D5" s="21"/>
    </row>
    <row r="6" spans="1:4" x14ac:dyDescent="0.3">
      <c r="A6" s="20" t="s">
        <v>76</v>
      </c>
      <c r="B6" s="19" t="s">
        <v>77</v>
      </c>
      <c r="C6" s="39"/>
      <c r="D6" s="21"/>
    </row>
    <row r="7" spans="1:4" ht="28.8" x14ac:dyDescent="0.3">
      <c r="A7" s="20" t="s">
        <v>78</v>
      </c>
      <c r="B7" s="19" t="s">
        <v>79</v>
      </c>
      <c r="C7" s="39"/>
      <c r="D7" s="21"/>
    </row>
    <row r="8" spans="1:4" ht="28.8" x14ac:dyDescent="0.3">
      <c r="A8" s="20" t="s">
        <v>80</v>
      </c>
      <c r="B8" s="19" t="s">
        <v>81</v>
      </c>
      <c r="C8" s="39"/>
      <c r="D8" s="21"/>
    </row>
    <row r="9" spans="1:4" ht="28.8" x14ac:dyDescent="0.3">
      <c r="A9" s="20" t="s">
        <v>82</v>
      </c>
      <c r="B9" s="19" t="s">
        <v>83</v>
      </c>
      <c r="C9" s="39"/>
      <c r="D9" s="21"/>
    </row>
    <row r="10" spans="1:4" ht="43.2" x14ac:dyDescent="0.3">
      <c r="A10" s="20" t="s">
        <v>84</v>
      </c>
      <c r="B10" s="19" t="s">
        <v>91</v>
      </c>
      <c r="C10" s="40"/>
      <c r="D10" s="21"/>
    </row>
    <row r="11" spans="1:4" ht="43.2" x14ac:dyDescent="0.3">
      <c r="A11" s="20" t="s">
        <v>85</v>
      </c>
      <c r="B11" s="19" t="s">
        <v>96</v>
      </c>
      <c r="C11" s="40"/>
      <c r="D11" s="21"/>
    </row>
    <row r="12" spans="1:4" ht="43.2" x14ac:dyDescent="0.3">
      <c r="A12" s="20" t="s">
        <v>93</v>
      </c>
      <c r="B12" s="19" t="s">
        <v>94</v>
      </c>
      <c r="C12" s="39"/>
      <c r="D12" s="21"/>
    </row>
    <row r="13" spans="1:4" ht="57.6" x14ac:dyDescent="0.3">
      <c r="A13" s="20" t="s">
        <v>86</v>
      </c>
      <c r="B13" s="19" t="s">
        <v>87</v>
      </c>
      <c r="C13" s="40"/>
      <c r="D13" s="21"/>
    </row>
    <row r="14" spans="1:4" ht="42.75" customHeight="1" x14ac:dyDescent="0.3">
      <c r="A14" s="20" t="s">
        <v>88</v>
      </c>
      <c r="B14" s="19" t="s">
        <v>92</v>
      </c>
      <c r="C14" s="40"/>
      <c r="D14" s="21"/>
    </row>
    <row r="15" spans="1:4" ht="43.8" thickBot="1" x14ac:dyDescent="0.35">
      <c r="A15" s="22" t="s">
        <v>89</v>
      </c>
      <c r="B15" s="23" t="s">
        <v>90</v>
      </c>
      <c r="C15" s="41"/>
      <c r="D15" s="24"/>
    </row>
  </sheetData>
  <mergeCells count="3">
    <mergeCell ref="A1:D1"/>
    <mergeCell ref="A3:D3"/>
    <mergeCell ref="A2:D2"/>
  </mergeCells>
  <phoneticPr fontId="8" type="noConversion"/>
  <conditionalFormatting sqref="C5:C15">
    <cfRule type="containsText" dxfId="3" priority="2" operator="containsText" text="No">
      <formula>NOT(ISERROR(SEARCH("No",C5)))</formula>
    </cfRule>
    <cfRule type="containsText" dxfId="2" priority="4" operator="containsText" text="Yes">
      <formula>NOT(ISERROR(SEARCH("Yes",C5)))</formula>
    </cfRule>
  </conditionalFormatting>
  <conditionalFormatting sqref="D5:D15">
    <cfRule type="containsText" dxfId="1" priority="1" operator="containsText" text="No">
      <formula>NOT(ISERROR(SEARCH("No",D5)))</formula>
    </cfRule>
    <cfRule type="containsText" dxfId="0" priority="3" operator="containsText" text="Yes">
      <formula>NOT(ISERROR(SEARCH("Yes",D5)))</formula>
    </cfRule>
  </conditionalFormatting>
  <dataValidations count="1">
    <dataValidation type="list" allowBlank="1" showInputMessage="1" showErrorMessage="1" sqref="C5:C15 D5:D15" xr:uid="{D80194B8-7096-42F7-A3B1-C9D8A2890213}">
      <formula1>"Yes,No"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"/>
  <sheetViews>
    <sheetView workbookViewId="0">
      <selection sqref="A1:I1"/>
    </sheetView>
  </sheetViews>
  <sheetFormatPr defaultRowHeight="14.4" x14ac:dyDescent="0.3"/>
  <cols>
    <col min="1" max="1" width="18" customWidth="1"/>
    <col min="2" max="2" width="12" customWidth="1"/>
    <col min="3" max="4" width="20" customWidth="1"/>
    <col min="5" max="5" width="18" customWidth="1"/>
    <col min="6" max="6" width="24" customWidth="1"/>
    <col min="7" max="7" width="22" customWidth="1"/>
    <col min="8" max="8" width="16" customWidth="1"/>
  </cols>
  <sheetData>
    <row r="1" spans="1:9" x14ac:dyDescent="0.3">
      <c r="A1" s="63" t="s">
        <v>59</v>
      </c>
      <c r="B1" s="64"/>
      <c r="C1" s="64"/>
      <c r="D1" s="64"/>
      <c r="E1" s="64"/>
      <c r="F1" s="64"/>
      <c r="G1" s="64"/>
      <c r="H1" s="64"/>
      <c r="I1" s="64"/>
    </row>
    <row r="2" spans="1:9" x14ac:dyDescent="0.3">
      <c r="A2" s="5" t="s">
        <v>60</v>
      </c>
      <c r="B2" s="5" t="s">
        <v>61</v>
      </c>
      <c r="C2" s="5" t="s">
        <v>62</v>
      </c>
      <c r="D2" s="5" t="s">
        <v>63</v>
      </c>
      <c r="E2" s="5" t="s">
        <v>64</v>
      </c>
      <c r="F2" s="5" t="s">
        <v>65</v>
      </c>
      <c r="G2" s="5" t="s">
        <v>66</v>
      </c>
      <c r="H2" s="5" t="s">
        <v>67</v>
      </c>
    </row>
    <row r="3" spans="1:9" x14ac:dyDescent="0.3">
      <c r="H3">
        <f t="shared" ref="H3:H8" si="0">C3*30/100 + D3*20/100 + E3*20/100 + F3*15/100 + G3*15/100</f>
        <v>0</v>
      </c>
    </row>
    <row r="4" spans="1:9" x14ac:dyDescent="0.3">
      <c r="H4">
        <f t="shared" si="0"/>
        <v>0</v>
      </c>
    </row>
    <row r="5" spans="1:9" x14ac:dyDescent="0.3">
      <c r="H5">
        <f t="shared" si="0"/>
        <v>0</v>
      </c>
    </row>
    <row r="6" spans="1:9" x14ac:dyDescent="0.3">
      <c r="H6">
        <f t="shared" si="0"/>
        <v>0</v>
      </c>
    </row>
    <row r="7" spans="1:9" x14ac:dyDescent="0.3">
      <c r="H7">
        <f t="shared" si="0"/>
        <v>0</v>
      </c>
    </row>
    <row r="8" spans="1:9" x14ac:dyDescent="0.3">
      <c r="A8" s="6" t="s">
        <v>68</v>
      </c>
      <c r="C8" t="e">
        <f>AVERAGE(C3:C7)</f>
        <v>#DIV/0!</v>
      </c>
      <c r="D8" t="e">
        <f>AVERAGE(D3:D7)</f>
        <v>#DIV/0!</v>
      </c>
      <c r="E8" t="e">
        <f>AVERAGE(E3:E7)</f>
        <v>#DIV/0!</v>
      </c>
      <c r="F8" t="e">
        <f>AVERAGE(F3:F7)</f>
        <v>#DIV/0!</v>
      </c>
      <c r="G8" t="e">
        <f>AVERAGE(G3:G7)</f>
        <v>#DIV/0!</v>
      </c>
      <c r="H8" t="e">
        <f t="shared" si="0"/>
        <v>#DIV/0!</v>
      </c>
    </row>
  </sheetData>
  <mergeCells count="1">
    <mergeCell ref="A1:I1"/>
  </mergeCells>
  <conditionalFormatting sqref="H3:H7">
    <cfRule type="colorScale" priority="1">
      <colorScale>
        <cfvo type="num" val="0"/>
        <cfvo type="num" val="70"/>
        <cfvo type="num" val="85"/>
        <color rgb="FFFF0000"/>
        <color rgb="FFFFFF00"/>
        <color rgb="FF00FF00"/>
      </colorScale>
    </cfRule>
  </conditionalFormatting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9"/>
  <sheetViews>
    <sheetView workbookViewId="0">
      <selection activeCell="O9" sqref="O9"/>
    </sheetView>
  </sheetViews>
  <sheetFormatPr defaultRowHeight="14.4" x14ac:dyDescent="0.3"/>
  <sheetData>
    <row r="1" spans="1:9" ht="18" x14ac:dyDescent="0.35">
      <c r="A1" s="3" t="s">
        <v>51</v>
      </c>
    </row>
    <row r="2" spans="1:9" x14ac:dyDescent="0.3">
      <c r="A2" s="65" t="s">
        <v>52</v>
      </c>
      <c r="B2" s="65"/>
      <c r="C2" s="65"/>
      <c r="D2" s="65"/>
      <c r="E2" s="65"/>
      <c r="F2" s="65"/>
      <c r="G2" s="65"/>
      <c r="H2" s="65"/>
      <c r="I2" s="65"/>
    </row>
    <row r="4" spans="1:9" x14ac:dyDescent="0.3">
      <c r="A4" s="2" t="s">
        <v>1</v>
      </c>
      <c r="B4" s="2" t="s">
        <v>4</v>
      </c>
    </row>
    <row r="5" spans="1:9" x14ac:dyDescent="0.3">
      <c r="A5" t="e">
        <f>Scoring [1]Template!A3</f>
        <v>#NAME?</v>
      </c>
      <c r="B5" t="e">
        <f>Scoring [1]Template!D3</f>
        <v>#NAME?</v>
      </c>
    </row>
    <row r="6" spans="1:9" x14ac:dyDescent="0.3">
      <c r="A6" t="e">
        <f>Scoring [1]Template!A4</f>
        <v>#NAME?</v>
      </c>
      <c r="B6" t="e">
        <f>Scoring [1]Template!D4</f>
        <v>#NAME?</v>
      </c>
    </row>
    <row r="7" spans="1:9" x14ac:dyDescent="0.3">
      <c r="A7" t="e">
        <f>Scoring [1]Template!A5</f>
        <v>#NAME?</v>
      </c>
      <c r="B7" t="e">
        <f>Scoring [1]Template!D5</f>
        <v>#NAME?</v>
      </c>
    </row>
    <row r="8" spans="1:9" x14ac:dyDescent="0.3">
      <c r="A8" t="e">
        <f>Scoring [1]Template!A6</f>
        <v>#NAME?</v>
      </c>
      <c r="B8" t="e">
        <f>Scoring [1]Template!D6</f>
        <v>#NAME?</v>
      </c>
    </row>
    <row r="9" spans="1:9" x14ac:dyDescent="0.3">
      <c r="A9" t="e">
        <f>Scoring [1]Template!A7</f>
        <v>#NAME?</v>
      </c>
      <c r="B9" t="e">
        <f>Scoring [1]Template!D7</f>
        <v>#NAME?</v>
      </c>
    </row>
    <row r="12" spans="1:9" x14ac:dyDescent="0.3">
      <c r="A12" s="2" t="s">
        <v>1</v>
      </c>
      <c r="B12" s="2" t="s">
        <v>2</v>
      </c>
    </row>
    <row r="13" spans="1:9" x14ac:dyDescent="0.3">
      <c r="A13" t="e">
        <f>Scoring [1]Template!A3</f>
        <v>#NAME?</v>
      </c>
      <c r="B13" t="e">
        <f>Scoring [1]Template!B3</f>
        <v>#NAME?</v>
      </c>
    </row>
    <row r="14" spans="1:9" x14ac:dyDescent="0.3">
      <c r="A14" t="e">
        <f>Scoring [1]Template!A4</f>
        <v>#NAME?</v>
      </c>
      <c r="B14" t="e">
        <f>Scoring [1]Template!B4</f>
        <v>#NAME?</v>
      </c>
    </row>
    <row r="15" spans="1:9" x14ac:dyDescent="0.3">
      <c r="A15" t="e">
        <f>Scoring [1]Template!A5</f>
        <v>#NAME?</v>
      </c>
      <c r="B15" t="e">
        <f>Scoring [1]Template!B5</f>
        <v>#NAME?</v>
      </c>
    </row>
    <row r="16" spans="1:9" x14ac:dyDescent="0.3">
      <c r="A16" t="e">
        <f>Scoring [1]Template!A6</f>
        <v>#NAME?</v>
      </c>
      <c r="B16" t="e">
        <f>Scoring [1]Template!B6</f>
        <v>#NAME?</v>
      </c>
    </row>
    <row r="17" spans="1:2" x14ac:dyDescent="0.3">
      <c r="A17" t="e">
        <f>Scoring [1]Template!A7</f>
        <v>#NAME?</v>
      </c>
      <c r="B17" t="e">
        <f>Scoring [1]Template!B7</f>
        <v>#NAME?</v>
      </c>
    </row>
    <row r="20" spans="1:2" x14ac:dyDescent="0.3">
      <c r="A20" s="2" t="s">
        <v>10</v>
      </c>
      <c r="B20" t="e">
        <f>Scoring [1]Template!D8</f>
        <v>#NAME?</v>
      </c>
    </row>
    <row r="24" spans="1:2" x14ac:dyDescent="0.3">
      <c r="A24" s="2" t="s">
        <v>53</v>
      </c>
    </row>
    <row r="25" spans="1:2" x14ac:dyDescent="0.3">
      <c r="A25" t="s">
        <v>54</v>
      </c>
      <c r="B25" t="e">
        <f>Aggregation!C8*30/100</f>
        <v>#DIV/0!</v>
      </c>
    </row>
    <row r="26" spans="1:2" x14ac:dyDescent="0.3">
      <c r="A26" t="s">
        <v>55</v>
      </c>
      <c r="B26" t="e">
        <f>Aggregation!D8*20/100</f>
        <v>#DIV/0!</v>
      </c>
    </row>
    <row r="27" spans="1:2" x14ac:dyDescent="0.3">
      <c r="A27" t="s">
        <v>56</v>
      </c>
      <c r="B27" t="e">
        <f>Aggregation!E8*20/100</f>
        <v>#DIV/0!</v>
      </c>
    </row>
    <row r="28" spans="1:2" x14ac:dyDescent="0.3">
      <c r="A28" t="s">
        <v>57</v>
      </c>
      <c r="B28" t="e">
        <f>Aggregation!F8*15/100</f>
        <v>#DIV/0!</v>
      </c>
    </row>
    <row r="29" spans="1:2" x14ac:dyDescent="0.3">
      <c r="A29" t="s">
        <v>58</v>
      </c>
      <c r="B29" t="e">
        <f>Aggregation!G8*15/100</f>
        <v>#DIV/0!</v>
      </c>
    </row>
  </sheetData>
  <mergeCells count="1">
    <mergeCell ref="A2:I2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C416F-9C87-4CCC-A0F4-BA105B88E4E8}">
  <dimension ref="A1:C11"/>
  <sheetViews>
    <sheetView tabSelected="1" zoomScaleNormal="100" workbookViewId="0">
      <selection activeCell="G7" sqref="G7"/>
    </sheetView>
  </sheetViews>
  <sheetFormatPr defaultRowHeight="14.4" x14ac:dyDescent="0.3"/>
  <cols>
    <col min="1" max="1" width="20.109375" customWidth="1"/>
    <col min="2" max="2" width="39.88671875" customWidth="1"/>
    <col min="3" max="3" width="16.5546875" customWidth="1"/>
  </cols>
  <sheetData>
    <row r="1" spans="1:3" ht="21" x14ac:dyDescent="0.4">
      <c r="A1" s="51" t="s">
        <v>100</v>
      </c>
      <c r="B1" s="52"/>
      <c r="C1" s="53"/>
    </row>
    <row r="2" spans="1:3" ht="14.25" customHeight="1" x14ac:dyDescent="0.4">
      <c r="A2" s="54"/>
      <c r="B2" s="55"/>
      <c r="C2" s="56"/>
    </row>
    <row r="3" spans="1:3" ht="15.6" x14ac:dyDescent="0.3">
      <c r="A3" s="57" t="s">
        <v>101</v>
      </c>
      <c r="B3" s="58"/>
      <c r="C3" s="59"/>
    </row>
    <row r="4" spans="1:3" x14ac:dyDescent="0.3">
      <c r="A4" s="29" t="s">
        <v>69</v>
      </c>
      <c r="B4" s="30" t="s">
        <v>98</v>
      </c>
      <c r="C4" s="31" t="s">
        <v>99</v>
      </c>
    </row>
    <row r="5" spans="1:3" ht="45.75" customHeight="1" x14ac:dyDescent="0.3">
      <c r="A5" s="25" t="s">
        <v>102</v>
      </c>
      <c r="B5" s="19" t="s">
        <v>103</v>
      </c>
      <c r="C5" s="27">
        <v>2</v>
      </c>
    </row>
    <row r="6" spans="1:3" ht="43.2" x14ac:dyDescent="0.3">
      <c r="A6" s="25" t="s">
        <v>104</v>
      </c>
      <c r="B6" s="19" t="s">
        <v>105</v>
      </c>
      <c r="C6" s="27">
        <v>1</v>
      </c>
    </row>
    <row r="7" spans="1:3" ht="43.2" x14ac:dyDescent="0.3">
      <c r="A7" s="25" t="s">
        <v>106</v>
      </c>
      <c r="B7" s="19" t="s">
        <v>107</v>
      </c>
      <c r="C7" s="27">
        <v>1</v>
      </c>
    </row>
    <row r="8" spans="1:3" ht="43.2" x14ac:dyDescent="0.3">
      <c r="A8" s="25" t="s">
        <v>108</v>
      </c>
      <c r="B8" s="19" t="s">
        <v>109</v>
      </c>
      <c r="C8" s="27">
        <v>1</v>
      </c>
    </row>
    <row r="9" spans="1:3" x14ac:dyDescent="0.3">
      <c r="A9" s="25" t="s">
        <v>110</v>
      </c>
      <c r="B9" s="19" t="s">
        <v>111</v>
      </c>
      <c r="C9" s="27">
        <v>2</v>
      </c>
    </row>
    <row r="10" spans="1:3" ht="86.4" x14ac:dyDescent="0.3">
      <c r="A10" s="25" t="s">
        <v>102</v>
      </c>
      <c r="B10" s="19" t="s">
        <v>122</v>
      </c>
      <c r="C10" s="27">
        <v>2</v>
      </c>
    </row>
    <row r="11" spans="1:3" ht="15" thickBot="1" x14ac:dyDescent="0.35">
      <c r="A11" s="26" t="s">
        <v>112</v>
      </c>
      <c r="B11" s="23" t="s">
        <v>113</v>
      </c>
      <c r="C11" s="28">
        <v>1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63D99-2600-480C-A8C7-40D8F6C63616}">
  <dimension ref="A1:C8"/>
  <sheetViews>
    <sheetView zoomScaleNormal="100" workbookViewId="0">
      <selection activeCell="A4" sqref="A4:C4"/>
    </sheetView>
  </sheetViews>
  <sheetFormatPr defaultRowHeight="14.4" x14ac:dyDescent="0.3"/>
  <cols>
    <col min="1" max="1" width="19.109375" bestFit="1" customWidth="1"/>
    <col min="2" max="2" width="32.6640625" customWidth="1"/>
    <col min="3" max="3" width="14.5546875" bestFit="1" customWidth="1"/>
  </cols>
  <sheetData>
    <row r="1" spans="1:3" ht="21" x14ac:dyDescent="0.4">
      <c r="A1" s="51" t="s">
        <v>121</v>
      </c>
      <c r="B1" s="52"/>
      <c r="C1" s="53"/>
    </row>
    <row r="2" spans="1:3" ht="11.25" customHeight="1" x14ac:dyDescent="0.4">
      <c r="A2" s="54"/>
      <c r="B2" s="55"/>
      <c r="C2" s="56"/>
    </row>
    <row r="3" spans="1:3" ht="15.6" x14ac:dyDescent="0.3">
      <c r="A3" s="57" t="s">
        <v>118</v>
      </c>
      <c r="B3" s="58"/>
      <c r="C3" s="59"/>
    </row>
    <row r="4" spans="1:3" x14ac:dyDescent="0.3">
      <c r="A4" s="29" t="s">
        <v>69</v>
      </c>
      <c r="B4" s="30" t="s">
        <v>98</v>
      </c>
      <c r="C4" s="31" t="s">
        <v>99</v>
      </c>
    </row>
    <row r="5" spans="1:3" ht="43.2" x14ac:dyDescent="0.3">
      <c r="A5" s="25" t="s">
        <v>102</v>
      </c>
      <c r="B5" s="19" t="s">
        <v>114</v>
      </c>
      <c r="C5" s="27">
        <v>1</v>
      </c>
    </row>
    <row r="6" spans="1:3" ht="43.2" x14ac:dyDescent="0.3">
      <c r="A6" s="25" t="s">
        <v>108</v>
      </c>
      <c r="B6" s="19" t="s">
        <v>109</v>
      </c>
      <c r="C6" s="27">
        <v>1</v>
      </c>
    </row>
    <row r="7" spans="1:3" ht="43.2" x14ac:dyDescent="0.3">
      <c r="A7" s="25" t="s">
        <v>115</v>
      </c>
      <c r="B7" s="19" t="s">
        <v>116</v>
      </c>
      <c r="C7" s="27">
        <v>2</v>
      </c>
    </row>
    <row r="8" spans="1:3" ht="20.25" customHeight="1" thickBot="1" x14ac:dyDescent="0.35">
      <c r="A8" s="26" t="s">
        <v>112</v>
      </c>
      <c r="B8" s="23" t="s">
        <v>117</v>
      </c>
      <c r="C8" s="28">
        <v>1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70E7A-2D95-4241-A13A-DF0524EE80C9}">
  <dimension ref="A1:C9"/>
  <sheetViews>
    <sheetView workbookViewId="0">
      <selection activeCell="J6" sqref="J6"/>
    </sheetView>
  </sheetViews>
  <sheetFormatPr defaultRowHeight="14.4" x14ac:dyDescent="0.3"/>
  <cols>
    <col min="1" max="1" width="19.109375" bestFit="1" customWidth="1"/>
    <col min="2" max="2" width="31" customWidth="1"/>
    <col min="3" max="3" width="14.5546875" bestFit="1" customWidth="1"/>
  </cols>
  <sheetData>
    <row r="1" spans="1:3" ht="21" x14ac:dyDescent="0.4">
      <c r="A1" s="51" t="s">
        <v>139</v>
      </c>
      <c r="B1" s="52"/>
      <c r="C1" s="53"/>
    </row>
    <row r="2" spans="1:3" ht="13.5" customHeight="1" x14ac:dyDescent="0.4">
      <c r="A2" s="54"/>
      <c r="B2" s="55"/>
      <c r="C2" s="56"/>
    </row>
    <row r="3" spans="1:3" ht="19.5" customHeight="1" x14ac:dyDescent="0.3">
      <c r="A3" s="60" t="s">
        <v>152</v>
      </c>
      <c r="B3" s="61"/>
      <c r="C3" s="62"/>
    </row>
    <row r="4" spans="1:3" x14ac:dyDescent="0.3">
      <c r="A4" s="29" t="s">
        <v>69</v>
      </c>
      <c r="B4" s="30" t="s">
        <v>98</v>
      </c>
      <c r="C4" s="31" t="s">
        <v>99</v>
      </c>
    </row>
    <row r="5" spans="1:3" ht="43.2" x14ac:dyDescent="0.3">
      <c r="A5" s="32" t="s">
        <v>153</v>
      </c>
      <c r="B5" s="33" t="s">
        <v>154</v>
      </c>
      <c r="C5" s="34">
        <v>1</v>
      </c>
    </row>
    <row r="6" spans="1:3" ht="43.2" x14ac:dyDescent="0.3">
      <c r="A6" s="25" t="s">
        <v>119</v>
      </c>
      <c r="B6" s="19" t="s">
        <v>120</v>
      </c>
      <c r="C6" s="27">
        <v>1</v>
      </c>
    </row>
    <row r="7" spans="1:3" ht="51" customHeight="1" x14ac:dyDescent="0.3">
      <c r="A7" s="25" t="s">
        <v>108</v>
      </c>
      <c r="B7" s="19" t="s">
        <v>109</v>
      </c>
      <c r="C7" s="27">
        <v>1</v>
      </c>
    </row>
    <row r="8" spans="1:3" ht="43.2" x14ac:dyDescent="0.3">
      <c r="A8" s="25" t="s">
        <v>115</v>
      </c>
      <c r="B8" s="19" t="s">
        <v>116</v>
      </c>
      <c r="C8" s="27">
        <v>2</v>
      </c>
    </row>
    <row r="9" spans="1:3" ht="25.5" customHeight="1" thickBot="1" x14ac:dyDescent="0.35">
      <c r="A9" s="26" t="s">
        <v>112</v>
      </c>
      <c r="B9" s="23" t="s">
        <v>117</v>
      </c>
      <c r="C9" s="28">
        <v>1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09025-DE27-46C1-9BE3-B0599BC42207}">
  <dimension ref="A1:C8"/>
  <sheetViews>
    <sheetView workbookViewId="0">
      <selection activeCell="C13" sqref="C13"/>
    </sheetView>
  </sheetViews>
  <sheetFormatPr defaultRowHeight="14.4" x14ac:dyDescent="0.3"/>
  <cols>
    <col min="1" max="1" width="11.5546875" bestFit="1" customWidth="1"/>
    <col min="2" max="2" width="41" customWidth="1"/>
    <col min="3" max="3" width="14.5546875" bestFit="1" customWidth="1"/>
  </cols>
  <sheetData>
    <row r="1" spans="1:3" ht="21" x14ac:dyDescent="0.4">
      <c r="A1" s="51" t="s">
        <v>132</v>
      </c>
      <c r="B1" s="52"/>
      <c r="C1" s="53"/>
    </row>
    <row r="2" spans="1:3" ht="12.75" customHeight="1" x14ac:dyDescent="0.4">
      <c r="A2" s="54"/>
      <c r="B2" s="55"/>
      <c r="C2" s="56"/>
    </row>
    <row r="3" spans="1:3" ht="21.75" customHeight="1" x14ac:dyDescent="0.3">
      <c r="A3" s="60" t="s">
        <v>131</v>
      </c>
      <c r="B3" s="61"/>
      <c r="C3" s="62"/>
    </row>
    <row r="4" spans="1:3" x14ac:dyDescent="0.3">
      <c r="A4" s="29" t="s">
        <v>69</v>
      </c>
      <c r="B4" s="30" t="s">
        <v>98</v>
      </c>
      <c r="C4" s="31" t="s">
        <v>99</v>
      </c>
    </row>
    <row r="5" spans="1:3" ht="43.2" x14ac:dyDescent="0.3">
      <c r="A5" s="25" t="s">
        <v>123</v>
      </c>
      <c r="B5" s="19" t="s">
        <v>124</v>
      </c>
      <c r="C5" s="27">
        <v>1</v>
      </c>
    </row>
    <row r="6" spans="1:3" ht="28.8" x14ac:dyDescent="0.3">
      <c r="A6" s="25" t="s">
        <v>125</v>
      </c>
      <c r="B6" s="19" t="s">
        <v>126</v>
      </c>
      <c r="C6" s="27">
        <v>1</v>
      </c>
    </row>
    <row r="7" spans="1:3" x14ac:dyDescent="0.3">
      <c r="A7" s="25" t="s">
        <v>127</v>
      </c>
      <c r="B7" s="19" t="s">
        <v>128</v>
      </c>
      <c r="C7" s="27">
        <v>1</v>
      </c>
    </row>
    <row r="8" spans="1:3" ht="29.4" thickBot="1" x14ac:dyDescent="0.35">
      <c r="A8" s="26" t="s">
        <v>129</v>
      </c>
      <c r="B8" s="23" t="s">
        <v>130</v>
      </c>
      <c r="C8" s="28">
        <v>1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4EFC8-55A7-4725-84CD-A35C3820E2E2}">
  <dimension ref="A1:C10"/>
  <sheetViews>
    <sheetView workbookViewId="0">
      <selection activeCell="A3" sqref="A3:C3"/>
    </sheetView>
  </sheetViews>
  <sheetFormatPr defaultRowHeight="14.4" x14ac:dyDescent="0.3"/>
  <cols>
    <col min="1" max="1" width="19.88671875" bestFit="1" customWidth="1"/>
    <col min="2" max="2" width="34.109375" customWidth="1"/>
    <col min="3" max="3" width="14.5546875" bestFit="1" customWidth="1"/>
  </cols>
  <sheetData>
    <row r="1" spans="1:3" ht="21" x14ac:dyDescent="0.4">
      <c r="A1" s="51" t="s">
        <v>140</v>
      </c>
      <c r="B1" s="52"/>
      <c r="C1" s="53"/>
    </row>
    <row r="2" spans="1:3" ht="14.25" customHeight="1" x14ac:dyDescent="0.4">
      <c r="A2" s="54"/>
      <c r="B2" s="55"/>
      <c r="C2" s="56"/>
    </row>
    <row r="3" spans="1:3" ht="25.5" customHeight="1" x14ac:dyDescent="0.3">
      <c r="A3" s="60" t="s">
        <v>151</v>
      </c>
      <c r="B3" s="61"/>
      <c r="C3" s="62"/>
    </row>
    <row r="4" spans="1:3" x14ac:dyDescent="0.3">
      <c r="A4" s="29" t="s">
        <v>69</v>
      </c>
      <c r="B4" s="30" t="s">
        <v>98</v>
      </c>
      <c r="C4" s="31" t="s">
        <v>99</v>
      </c>
    </row>
    <row r="5" spans="1:3" ht="28.8" x14ac:dyDescent="0.3">
      <c r="A5" s="25" t="s">
        <v>133</v>
      </c>
      <c r="B5" s="19" t="s">
        <v>134</v>
      </c>
      <c r="C5" s="27">
        <v>1</v>
      </c>
    </row>
    <row r="6" spans="1:3" ht="43.2" x14ac:dyDescent="0.3">
      <c r="A6" s="25" t="s">
        <v>102</v>
      </c>
      <c r="B6" s="19" t="s">
        <v>135</v>
      </c>
      <c r="C6" s="27">
        <v>1</v>
      </c>
    </row>
    <row r="7" spans="1:3" ht="43.2" x14ac:dyDescent="0.3">
      <c r="A7" s="25" t="s">
        <v>136</v>
      </c>
      <c r="B7" s="19" t="s">
        <v>137</v>
      </c>
      <c r="C7" s="27">
        <v>1</v>
      </c>
    </row>
    <row r="8" spans="1:3" ht="43.2" x14ac:dyDescent="0.3">
      <c r="A8" s="25" t="s">
        <v>108</v>
      </c>
      <c r="B8" s="19" t="s">
        <v>109</v>
      </c>
      <c r="C8" s="27">
        <v>1</v>
      </c>
    </row>
    <row r="9" spans="1:3" ht="28.8" x14ac:dyDescent="0.3">
      <c r="A9" s="25" t="s">
        <v>110</v>
      </c>
      <c r="B9" s="19" t="s">
        <v>111</v>
      </c>
      <c r="C9" s="27">
        <v>1</v>
      </c>
    </row>
    <row r="10" spans="1:3" ht="34.5" customHeight="1" thickBot="1" x14ac:dyDescent="0.35">
      <c r="A10" s="26" t="s">
        <v>112</v>
      </c>
      <c r="B10" s="23" t="s">
        <v>138</v>
      </c>
      <c r="C10" s="28">
        <v>1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AB658-5B18-49F4-B9B7-61ACBD8D929B}">
  <dimension ref="A1:C8"/>
  <sheetViews>
    <sheetView workbookViewId="0">
      <selection activeCell="C11" sqref="C11"/>
    </sheetView>
  </sheetViews>
  <sheetFormatPr defaultRowHeight="14.4" x14ac:dyDescent="0.3"/>
  <cols>
    <col min="1" max="1" width="15.5546875" bestFit="1" customWidth="1"/>
    <col min="2" max="2" width="41" customWidth="1"/>
    <col min="3" max="3" width="14.5546875" bestFit="1" customWidth="1"/>
  </cols>
  <sheetData>
    <row r="1" spans="1:3" ht="21" x14ac:dyDescent="0.4">
      <c r="A1" s="51" t="s">
        <v>149</v>
      </c>
      <c r="B1" s="52"/>
      <c r="C1" s="53"/>
    </row>
    <row r="2" spans="1:3" ht="14.25" customHeight="1" x14ac:dyDescent="0.4">
      <c r="A2" s="54"/>
      <c r="B2" s="55"/>
      <c r="C2" s="56"/>
    </row>
    <row r="3" spans="1:3" ht="20.25" customHeight="1" x14ac:dyDescent="0.3">
      <c r="A3" s="60" t="s">
        <v>150</v>
      </c>
      <c r="B3" s="61"/>
      <c r="C3" s="62"/>
    </row>
    <row r="4" spans="1:3" x14ac:dyDescent="0.3">
      <c r="A4" s="29" t="s">
        <v>69</v>
      </c>
      <c r="B4" s="30" t="s">
        <v>98</v>
      </c>
      <c r="C4" s="31" t="s">
        <v>99</v>
      </c>
    </row>
    <row r="5" spans="1:3" ht="43.2" x14ac:dyDescent="0.3">
      <c r="A5" s="25" t="s">
        <v>141</v>
      </c>
      <c r="B5" s="19" t="s">
        <v>142</v>
      </c>
      <c r="C5" s="27">
        <v>1</v>
      </c>
    </row>
    <row r="6" spans="1:3" x14ac:dyDescent="0.3">
      <c r="A6" s="25" t="s">
        <v>143</v>
      </c>
      <c r="B6" s="19" t="s">
        <v>144</v>
      </c>
      <c r="C6" s="27">
        <v>1</v>
      </c>
    </row>
    <row r="7" spans="1:3" x14ac:dyDescent="0.3">
      <c r="A7" s="25" t="s">
        <v>145</v>
      </c>
      <c r="B7" s="19" t="s">
        <v>146</v>
      </c>
      <c r="C7" s="27">
        <v>1</v>
      </c>
    </row>
    <row r="8" spans="1:3" ht="29.4" thickBot="1" x14ac:dyDescent="0.35">
      <c r="A8" s="26" t="s">
        <v>147</v>
      </c>
      <c r="B8" s="23" t="s">
        <v>148</v>
      </c>
      <c r="C8" s="28">
        <v>1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3"/>
  <sheetViews>
    <sheetView topLeftCell="A3" zoomScale="120" zoomScaleNormal="120" workbookViewId="0">
      <selection activeCell="D11" sqref="D11"/>
    </sheetView>
  </sheetViews>
  <sheetFormatPr defaultRowHeight="14.4" x14ac:dyDescent="0.3"/>
  <cols>
    <col min="1" max="1" width="59.88671875" customWidth="1"/>
    <col min="2" max="2" width="63.5546875" bestFit="1" customWidth="1"/>
  </cols>
  <sheetData>
    <row r="1" spans="1:4" ht="21" x14ac:dyDescent="0.4">
      <c r="A1" s="51" t="s">
        <v>155</v>
      </c>
      <c r="B1" s="53"/>
    </row>
    <row r="2" spans="1:4" x14ac:dyDescent="0.3">
      <c r="A2" s="10"/>
      <c r="B2" s="11"/>
    </row>
    <row r="3" spans="1:4" ht="18.600000000000001" thickBot="1" x14ac:dyDescent="0.4">
      <c r="A3" s="35" t="s">
        <v>11</v>
      </c>
      <c r="B3" s="36" t="s">
        <v>95</v>
      </c>
    </row>
    <row r="4" spans="1:4" ht="15" thickBot="1" x14ac:dyDescent="0.35">
      <c r="A4" s="14" t="s">
        <v>12</v>
      </c>
      <c r="B4" s="15"/>
    </row>
    <row r="5" spans="1:4" ht="15" thickTop="1" x14ac:dyDescent="0.3">
      <c r="A5" s="9" t="s">
        <v>13</v>
      </c>
      <c r="B5" s="8" t="s">
        <v>18</v>
      </c>
    </row>
    <row r="6" spans="1:4" ht="18" x14ac:dyDescent="0.35">
      <c r="A6" s="9" t="s">
        <v>14</v>
      </c>
      <c r="B6" s="8" t="s">
        <v>19</v>
      </c>
      <c r="D6" s="37"/>
    </row>
    <row r="7" spans="1:4" ht="18" x14ac:dyDescent="0.35">
      <c r="A7" s="9" t="s">
        <v>15</v>
      </c>
      <c r="B7" s="8" t="s">
        <v>20</v>
      </c>
      <c r="D7" s="37"/>
    </row>
    <row r="8" spans="1:4" ht="18" x14ac:dyDescent="0.35">
      <c r="A8" s="9" t="s">
        <v>16</v>
      </c>
      <c r="B8" s="8" t="s">
        <v>21</v>
      </c>
      <c r="D8" s="37"/>
    </row>
    <row r="9" spans="1:4" ht="18.600000000000001" thickBot="1" x14ac:dyDescent="0.4">
      <c r="A9" s="12" t="s">
        <v>17</v>
      </c>
      <c r="B9" s="13"/>
      <c r="D9" s="37"/>
    </row>
    <row r="10" spans="1:4" ht="18.600000000000001" thickBot="1" x14ac:dyDescent="0.4">
      <c r="A10" s="10"/>
      <c r="B10" s="11"/>
      <c r="D10" s="37"/>
    </row>
    <row r="11" spans="1:4" ht="18.600000000000001" thickBot="1" x14ac:dyDescent="0.4">
      <c r="A11" s="14" t="s">
        <v>156</v>
      </c>
      <c r="B11" s="15"/>
      <c r="D11" s="37"/>
    </row>
    <row r="12" spans="1:4" ht="18.600000000000001" thickTop="1" x14ac:dyDescent="0.35">
      <c r="A12" s="9" t="s">
        <v>22</v>
      </c>
      <c r="B12" s="8" t="s">
        <v>26</v>
      </c>
      <c r="D12" s="37"/>
    </row>
    <row r="13" spans="1:4" ht="18" x14ac:dyDescent="0.35">
      <c r="A13" s="9" t="s">
        <v>23</v>
      </c>
      <c r="B13" s="8" t="s">
        <v>27</v>
      </c>
      <c r="D13" s="37"/>
    </row>
    <row r="14" spans="1:4" ht="18" x14ac:dyDescent="0.35">
      <c r="A14" s="9" t="s">
        <v>24</v>
      </c>
      <c r="B14" s="8" t="s">
        <v>28</v>
      </c>
      <c r="D14" s="37"/>
    </row>
    <row r="15" spans="1:4" ht="15" thickBot="1" x14ac:dyDescent="0.35">
      <c r="A15" s="12" t="s">
        <v>25</v>
      </c>
      <c r="B15" s="13"/>
    </row>
    <row r="16" spans="1:4" ht="15" thickBot="1" x14ac:dyDescent="0.35">
      <c r="A16" s="10"/>
      <c r="B16" s="11"/>
    </row>
    <row r="17" spans="1:2" ht="15" thickBot="1" x14ac:dyDescent="0.35">
      <c r="A17" s="14" t="s">
        <v>29</v>
      </c>
      <c r="B17" s="15"/>
    </row>
    <row r="18" spans="1:2" ht="15" thickTop="1" x14ac:dyDescent="0.3">
      <c r="A18" s="9" t="s">
        <v>30</v>
      </c>
      <c r="B18" s="8" t="s">
        <v>34</v>
      </c>
    </row>
    <row r="19" spans="1:2" x14ac:dyDescent="0.3">
      <c r="A19" s="9" t="s">
        <v>31</v>
      </c>
      <c r="B19" s="8" t="s">
        <v>35</v>
      </c>
    </row>
    <row r="20" spans="1:2" x14ac:dyDescent="0.3">
      <c r="A20" s="9" t="s">
        <v>32</v>
      </c>
      <c r="B20" s="8" t="s">
        <v>36</v>
      </c>
    </row>
    <row r="21" spans="1:2" ht="15" thickBot="1" x14ac:dyDescent="0.35">
      <c r="A21" s="12" t="s">
        <v>33</v>
      </c>
      <c r="B21" s="13"/>
    </row>
    <row r="22" spans="1:2" ht="15" thickBot="1" x14ac:dyDescent="0.35">
      <c r="A22" s="10"/>
      <c r="B22" s="11"/>
    </row>
    <row r="23" spans="1:2" ht="15" thickBot="1" x14ac:dyDescent="0.35">
      <c r="A23" s="14" t="s">
        <v>158</v>
      </c>
      <c r="B23" s="15"/>
    </row>
    <row r="24" spans="1:2" ht="15" thickTop="1" x14ac:dyDescent="0.3">
      <c r="A24" s="9" t="s">
        <v>37</v>
      </c>
      <c r="B24" s="8" t="s">
        <v>40</v>
      </c>
    </row>
    <row r="25" spans="1:2" x14ac:dyDescent="0.3">
      <c r="A25" s="9" t="s">
        <v>38</v>
      </c>
      <c r="B25" s="8" t="s">
        <v>41</v>
      </c>
    </row>
    <row r="26" spans="1:2" x14ac:dyDescent="0.3">
      <c r="A26" s="9" t="s">
        <v>39</v>
      </c>
      <c r="B26" s="8" t="s">
        <v>42</v>
      </c>
    </row>
    <row r="27" spans="1:2" ht="28.8" x14ac:dyDescent="0.3">
      <c r="A27" s="38" t="s">
        <v>157</v>
      </c>
      <c r="B27" s="8"/>
    </row>
    <row r="28" spans="1:2" ht="15" thickBot="1" x14ac:dyDescent="0.35">
      <c r="A28" s="10"/>
      <c r="B28" s="11"/>
    </row>
    <row r="29" spans="1:2" ht="15" thickBot="1" x14ac:dyDescent="0.35">
      <c r="A29" s="14" t="s">
        <v>43</v>
      </c>
      <c r="B29" s="15"/>
    </row>
    <row r="30" spans="1:2" ht="15" thickTop="1" x14ac:dyDescent="0.3">
      <c r="A30" s="9" t="s">
        <v>44</v>
      </c>
      <c r="B30" s="8" t="s">
        <v>48</v>
      </c>
    </row>
    <row r="31" spans="1:2" x14ac:dyDescent="0.3">
      <c r="A31" s="9" t="s">
        <v>45</v>
      </c>
      <c r="B31" s="8" t="s">
        <v>49</v>
      </c>
    </row>
    <row r="32" spans="1:2" x14ac:dyDescent="0.3">
      <c r="A32" s="9" t="s">
        <v>46</v>
      </c>
      <c r="B32" s="8" t="s">
        <v>50</v>
      </c>
    </row>
    <row r="33" spans="1:2" ht="15" thickBot="1" x14ac:dyDescent="0.35">
      <c r="A33" s="12" t="s">
        <v>47</v>
      </c>
      <c r="B33" s="13"/>
    </row>
  </sheetData>
  <mergeCells count="1">
    <mergeCell ref="A1:B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workbookViewId="0">
      <selection activeCell="E22" sqref="E22"/>
    </sheetView>
  </sheetViews>
  <sheetFormatPr defaultRowHeight="14.4" x14ac:dyDescent="0.3"/>
  <cols>
    <col min="1" max="1" width="40" customWidth="1"/>
    <col min="2" max="2" width="12" customWidth="1"/>
    <col min="3" max="3" width="19" customWidth="1"/>
    <col min="4" max="4" width="16" customWidth="1"/>
  </cols>
  <sheetData>
    <row r="1" spans="1:4" x14ac:dyDescent="0.3">
      <c r="A1" s="63" t="s">
        <v>0</v>
      </c>
      <c r="B1" s="64"/>
      <c r="C1" s="64"/>
      <c r="D1" s="64"/>
    </row>
    <row r="2" spans="1:4" x14ac:dyDescent="0.3">
      <c r="A2" s="1" t="s">
        <v>1</v>
      </c>
      <c r="B2" s="1" t="s">
        <v>2</v>
      </c>
      <c r="C2" s="1" t="s">
        <v>3</v>
      </c>
      <c r="D2" s="1" t="s">
        <v>4</v>
      </c>
    </row>
    <row r="3" spans="1:4" x14ac:dyDescent="0.3">
      <c r="A3" t="s">
        <v>5</v>
      </c>
      <c r="B3">
        <v>30</v>
      </c>
      <c r="D3">
        <f>C3*B3/100</f>
        <v>0</v>
      </c>
    </row>
    <row r="4" spans="1:4" x14ac:dyDescent="0.3">
      <c r="A4" t="s">
        <v>6</v>
      </c>
      <c r="B4">
        <v>10</v>
      </c>
      <c r="D4">
        <f>C4*B4/100</f>
        <v>0</v>
      </c>
    </row>
    <row r="5" spans="1:4" x14ac:dyDescent="0.3">
      <c r="A5" t="s">
        <v>7</v>
      </c>
      <c r="B5">
        <v>25</v>
      </c>
      <c r="D5">
        <f>C5*B5/100</f>
        <v>0</v>
      </c>
    </row>
    <row r="6" spans="1:4" x14ac:dyDescent="0.3">
      <c r="A6" t="s">
        <v>8</v>
      </c>
      <c r="B6">
        <v>20</v>
      </c>
      <c r="D6">
        <f>C6*B6/100</f>
        <v>0</v>
      </c>
    </row>
    <row r="7" spans="1:4" x14ac:dyDescent="0.3">
      <c r="A7" t="s">
        <v>9</v>
      </c>
      <c r="B7">
        <v>15</v>
      </c>
      <c r="D7">
        <f>C7*B7/100</f>
        <v>0</v>
      </c>
    </row>
    <row r="8" spans="1:4" x14ac:dyDescent="0.3">
      <c r="A8" s="2" t="s">
        <v>10</v>
      </c>
      <c r="D8" s="2">
        <f>SUM(D3:D7)</f>
        <v>0</v>
      </c>
    </row>
  </sheetData>
  <mergeCells count="1">
    <mergeCell ref="A1:D1"/>
  </mergeCells>
  <conditionalFormatting sqref="D3:D7">
    <cfRule type="colorScale" priority="1">
      <colorScale>
        <cfvo type="num" val="0"/>
        <cfvo type="num" val="70"/>
        <cfvo type="num" val="85"/>
        <color rgb="FFFF0000"/>
        <color rgb="FFFFFF00"/>
        <color rgb="FF00FF00"/>
      </colorScale>
    </cfRule>
  </conditionalFormatting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Threshold</vt:lpstr>
      <vt:lpstr>TH</vt:lpstr>
      <vt:lpstr>SSO</vt:lpstr>
      <vt:lpstr>SO</vt:lpstr>
      <vt:lpstr>CE</vt:lpstr>
      <vt:lpstr>PSH</vt:lpstr>
      <vt:lpstr>HMIS</vt:lpstr>
      <vt:lpstr>Application</vt:lpstr>
      <vt:lpstr>Scoring Weights</vt:lpstr>
      <vt:lpstr>Aggregation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Mary Corrigan</cp:lastModifiedBy>
  <dcterms:created xsi:type="dcterms:W3CDTF">2025-11-24T14:38:36Z</dcterms:created>
  <dcterms:modified xsi:type="dcterms:W3CDTF">2025-11-26T17:12:39Z</dcterms:modified>
</cp:coreProperties>
</file>